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ADA Sierpień\RPW sierpień 2015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'1'!$A$1:$H$58</definedName>
  </definedNames>
  <calcPr calcId="152511"/>
</workbook>
</file>

<file path=xl/calcChain.xml><?xml version="1.0" encoding="utf-8"?>
<calcChain xmlns="http://schemas.openxmlformats.org/spreadsheetml/2006/main">
  <c r="G53" i="1" l="1"/>
  <c r="F52" i="1"/>
  <c r="E52" i="1"/>
  <c r="E51" i="1" s="1"/>
  <c r="F51" i="1"/>
  <c r="E40" i="1"/>
  <c r="E39" i="1" s="1"/>
  <c r="E37" i="1"/>
  <c r="F19" i="1"/>
  <c r="E19" i="1"/>
  <c r="E18" i="1" s="1"/>
  <c r="F14" i="1"/>
  <c r="E14" i="1"/>
  <c r="E13" i="1" s="1"/>
  <c r="F44" i="1"/>
  <c r="F42" i="1"/>
  <c r="F40" i="1"/>
  <c r="G45" i="1"/>
  <c r="E44" i="1"/>
  <c r="E42" i="1"/>
  <c r="G43" i="1"/>
  <c r="G41" i="1"/>
  <c r="G38" i="1"/>
  <c r="F29" i="1"/>
  <c r="E29" i="1"/>
  <c r="G32" i="1"/>
  <c r="G31" i="1"/>
  <c r="G30" i="1"/>
  <c r="F28" i="1"/>
  <c r="E25" i="1"/>
  <c r="E22" i="1" s="1"/>
  <c r="G27" i="1"/>
  <c r="G26" i="1"/>
  <c r="F25" i="1"/>
  <c r="F22" i="1" s="1"/>
  <c r="G24" i="1"/>
  <c r="F23" i="1"/>
  <c r="E23" i="1"/>
  <c r="G21" i="1"/>
  <c r="G20" i="1"/>
  <c r="G17" i="1"/>
  <c r="G16" i="1"/>
  <c r="G15" i="1"/>
  <c r="G50" i="1"/>
  <c r="F49" i="1"/>
  <c r="F48" i="1" s="1"/>
  <c r="E49" i="1"/>
  <c r="E54" i="1" s="1"/>
  <c r="F54" i="1" l="1"/>
  <c r="G54" i="1" s="1"/>
  <c r="G52" i="1"/>
  <c r="G14" i="1"/>
  <c r="F13" i="1"/>
  <c r="G13" i="1" s="1"/>
  <c r="G51" i="1"/>
  <c r="G29" i="1"/>
  <c r="G49" i="1"/>
  <c r="G23" i="1"/>
  <c r="G22" i="1"/>
  <c r="E28" i="1"/>
  <c r="G28" i="1" s="1"/>
  <c r="G25" i="1"/>
  <c r="G19" i="1"/>
  <c r="F18" i="1"/>
  <c r="G18" i="1" s="1"/>
  <c r="E48" i="1"/>
  <c r="G48" i="1" s="1"/>
  <c r="G12" i="1"/>
  <c r="F11" i="1"/>
  <c r="F10" i="1" s="1"/>
  <c r="E11" i="1"/>
  <c r="G11" i="1" s="1"/>
  <c r="E10" i="1" l="1"/>
  <c r="G10" i="1" s="1"/>
  <c r="E36" i="1" l="1"/>
  <c r="E46" i="1" l="1"/>
  <c r="E55" i="1" s="1"/>
  <c r="F8" i="1"/>
  <c r="F7" i="1" s="1"/>
  <c r="E8" i="1"/>
  <c r="E7" i="1" s="1"/>
  <c r="G7" i="1" l="1"/>
  <c r="G8" i="1"/>
  <c r="G9" i="1"/>
  <c r="G44" i="1" l="1"/>
  <c r="G42" i="1" l="1"/>
  <c r="F39" i="1" l="1"/>
  <c r="G40" i="1"/>
  <c r="F37" i="1" l="1"/>
  <c r="G39" i="1"/>
  <c r="F36" i="1" l="1"/>
  <c r="G37" i="1"/>
  <c r="G36" i="1" l="1"/>
  <c r="F46" i="1"/>
  <c r="F55" i="1" s="1"/>
  <c r="G55" i="1" s="1"/>
  <c r="G46" i="1" l="1"/>
</calcChain>
</file>

<file path=xl/sharedStrings.xml><?xml version="1.0" encoding="utf-8"?>
<sst xmlns="http://schemas.openxmlformats.org/spreadsheetml/2006/main" count="80" uniqueCount="75">
  <si>
    <t>Dział</t>
  </si>
  <si>
    <t>Źródło dochodów</t>
  </si>
  <si>
    <t>Rozdział</t>
  </si>
  <si>
    <t>Zwiększenie</t>
  </si>
  <si>
    <t>Zmniejszenie</t>
  </si>
  <si>
    <t xml:space="preserve">             Dochody budżetu powiatu w 2015 roku - zmiana </t>
  </si>
  <si>
    <t>Plan po zmianie</t>
  </si>
  <si>
    <t>Plan przed zmianą</t>
  </si>
  <si>
    <t xml:space="preserve">Dochody  bieżące </t>
  </si>
  <si>
    <t>razem  dochody  bieżące</t>
  </si>
  <si>
    <t>ogółem  dochody</t>
  </si>
  <si>
    <t xml:space="preserve">Dochody  majątkowe </t>
  </si>
  <si>
    <t xml:space="preserve">ogółem  dochody  majątkowe </t>
  </si>
  <si>
    <t>600</t>
  </si>
  <si>
    <t>60014</t>
  </si>
  <si>
    <t>Drogi publiczne powiatowe</t>
  </si>
  <si>
    <t>852</t>
  </si>
  <si>
    <t>Pomoc społeczna</t>
  </si>
  <si>
    <t>Pozostała działalność</t>
  </si>
  <si>
    <t>Transport i łączność</t>
  </si>
  <si>
    <t>630</t>
  </si>
  <si>
    <t>Zadania w zakresie upowszechniania turystyki</t>
  </si>
  <si>
    <t>63003</t>
  </si>
  <si>
    <t>Turystyka</t>
  </si>
  <si>
    <t>Zwrot niewykorzystanych dotacji w roku ubiegłym</t>
  </si>
  <si>
    <t>710</t>
  </si>
  <si>
    <t>Działalność usługowa</t>
  </si>
  <si>
    <t>71014</t>
  </si>
  <si>
    <t>Opracowania geodezyjne i kartograficzne</t>
  </si>
  <si>
    <t>750</t>
  </si>
  <si>
    <t>Administracja publiczna</t>
  </si>
  <si>
    <t>75020</t>
  </si>
  <si>
    <t>Starostwa powiatowe</t>
  </si>
  <si>
    <t>Wpływ z z odsetek gromadzonych na rachunku bankowym Starostwa</t>
  </si>
  <si>
    <t>Wpływy z różnych dochodów</t>
  </si>
  <si>
    <t>756</t>
  </si>
  <si>
    <t>Dochody od osób prawnych, od osób fizycznych i od innych jednostek nieposiadających osobowości prawnej oraz wydatki związane z ich poborem</t>
  </si>
  <si>
    <t>75618</t>
  </si>
  <si>
    <t>Wpływy z opłat za wydane zaświadczenia - przewozy drogowe</t>
  </si>
  <si>
    <t>758</t>
  </si>
  <si>
    <t>Różne rozliczenia</t>
  </si>
  <si>
    <t>75801</t>
  </si>
  <si>
    <t>Część oświatowa subwencji ogólnej dla jednostek samorządu terytorialnego</t>
  </si>
  <si>
    <t>75814</t>
  </si>
  <si>
    <t>Różne rozliczenia finansowe</t>
  </si>
  <si>
    <t>Wpływy z odsetek gromadzonych na rachunku bankowym Starostwa</t>
  </si>
  <si>
    <t>Zwrot niewykorzystanych środków z wydatków niewygasających</t>
  </si>
  <si>
    <t>801</t>
  </si>
  <si>
    <t>Oświata i wychowanie</t>
  </si>
  <si>
    <t>80130</t>
  </si>
  <si>
    <t>Szkoły zawodowe</t>
  </si>
  <si>
    <t>Wpływy z najmu pomieszczeń szkolnych</t>
  </si>
  <si>
    <t>851</t>
  </si>
  <si>
    <t>Ochrona zdrowia</t>
  </si>
  <si>
    <t>85149</t>
  </si>
  <si>
    <t>Programy polityki zdrowotnej</t>
  </si>
  <si>
    <t>85202</t>
  </si>
  <si>
    <t>Domy pomocy społecznej</t>
  </si>
  <si>
    <t>Wpływy z pozostałych dochodów</t>
  </si>
  <si>
    <t>85220</t>
  </si>
  <si>
    <t>Jednostki specjalistycznego poradnictwa, mieszkania chronione i ośrodki interwencji kryzysowej</t>
  </si>
  <si>
    <t xml:space="preserve">Wpływ z pozostałych dochodów </t>
  </si>
  <si>
    <t>85295</t>
  </si>
  <si>
    <t>700</t>
  </si>
  <si>
    <t>Gospodarka mieszkaniowa</t>
  </si>
  <si>
    <t>70005</t>
  </si>
  <si>
    <t>Gospodarka gruntami i nieruchomościami</t>
  </si>
  <si>
    <t>Wpłata odszkodowania  za grunty zajęte pod krajowe drogi publiczne</t>
  </si>
  <si>
    <t>Wpływy z opłat za wydawane licencje - przewozy drogowe</t>
  </si>
  <si>
    <t>3</t>
  </si>
  <si>
    <t>4</t>
  </si>
  <si>
    <t>Pomoc finansowa w formie dotacji celowej na zadanie Przebudowa ciągu ulic Wojska Polskiego, Rychlińskiego, Szpitalnej i Drewnickiej, gm Ząbki</t>
  </si>
  <si>
    <t>Wpływy z grzywien i mandatów od ludności</t>
  </si>
  <si>
    <t>Wpływy z innych opłat stanowiących dochody jednostek samorządu terytorialnego na podstawie ustaw</t>
  </si>
  <si>
    <t>Zwiększenie części oświatowej subwencji ogólnej wg decyzji Ministerstwa Finansów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</si>
</sst>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sz val="11"/>
      <name val="Arial CE"/>
      <charset val="238"/>
    </font>
    <font>
      <b/>
      <sz val="11"/>
      <color indexed="8"/>
      <name val="Arial CE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color theme="1"/>
      <name val="Arial CE"/>
      <family val="2"/>
      <charset val="238"/>
    </font>
    <font>
      <b/>
      <i/>
      <sz val="20"/>
      <color theme="1"/>
      <name val="Arial CE"/>
      <family val="2"/>
      <charset val="238"/>
    </font>
    <font>
      <i/>
      <sz val="20"/>
      <color theme="1"/>
      <name val="Arial CE"/>
      <family val="2"/>
      <charset val="238"/>
    </font>
    <font>
      <sz val="20"/>
      <color theme="1"/>
      <name val="Arial CE"/>
      <family val="2"/>
      <charset val="238"/>
    </font>
    <font>
      <b/>
      <i/>
      <sz val="20"/>
      <color theme="1"/>
      <name val="Arial CE"/>
      <charset val="238"/>
    </font>
    <font>
      <b/>
      <sz val="20"/>
      <color theme="1"/>
      <name val="Arial CE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18"/>
      <color theme="1"/>
      <name val="Arial CE"/>
      <charset val="238"/>
    </font>
    <font>
      <b/>
      <sz val="24"/>
      <color theme="1"/>
      <name val="Arial CE"/>
      <family val="2"/>
      <charset val="238"/>
    </font>
    <font>
      <b/>
      <i/>
      <sz val="24"/>
      <color theme="1"/>
      <name val="Arial CE"/>
      <family val="2"/>
      <charset val="238"/>
    </font>
    <font>
      <i/>
      <sz val="24"/>
      <color theme="1"/>
      <name val="Arial CE"/>
      <family val="2"/>
      <charset val="238"/>
    </font>
    <font>
      <sz val="24"/>
      <color theme="1"/>
      <name val="Arial CE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3" fontId="23" fillId="0" borderId="0" xfId="0" applyNumberFormat="1" applyFont="1" applyBorder="1" applyAlignment="1">
      <alignment horizontal="center" vertical="center" wrapText="1"/>
    </xf>
    <xf numFmtId="0" fontId="29" fillId="0" borderId="0" xfId="0" applyFont="1"/>
    <xf numFmtId="0" fontId="21" fillId="0" borderId="0" xfId="0" applyFont="1" applyFill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1" fillId="0" borderId="0" xfId="0" applyFont="1" applyBorder="1"/>
    <xf numFmtId="0" fontId="32" fillId="0" borderId="0" xfId="0" applyFont="1"/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/>
    <xf numFmtId="49" fontId="38" fillId="0" borderId="0" xfId="0" applyNumberFormat="1" applyFont="1" applyBorder="1" applyAlignment="1">
      <alignment horizontal="center" vertical="center" wrapText="1"/>
    </xf>
    <xf numFmtId="49" fontId="37" fillId="0" borderId="0" xfId="0" applyNumberFormat="1" applyFont="1" applyBorder="1" applyAlignment="1">
      <alignment horizontal="center" vertical="center" wrapText="1"/>
    </xf>
    <xf numFmtId="49" fontId="37" fillId="0" borderId="0" xfId="0" applyNumberFormat="1" applyFont="1" applyBorder="1" applyAlignment="1">
      <alignment horizontal="right" vertical="center" wrapText="1"/>
    </xf>
    <xf numFmtId="3" fontId="37" fillId="24" borderId="0" xfId="0" applyNumberFormat="1" applyFont="1" applyFill="1" applyBorder="1" applyAlignment="1">
      <alignment horizontal="center" vertical="center" wrapText="1"/>
    </xf>
    <xf numFmtId="3" fontId="37" fillId="0" borderId="0" xfId="0" applyNumberFormat="1" applyFont="1" applyBorder="1" applyAlignment="1">
      <alignment vertical="center"/>
    </xf>
    <xf numFmtId="3" fontId="38" fillId="0" borderId="0" xfId="0" applyNumberFormat="1" applyFont="1" applyBorder="1" applyAlignment="1">
      <alignment horizontal="center" vertical="center" wrapText="1"/>
    </xf>
    <xf numFmtId="49" fontId="33" fillId="24" borderId="18" xfId="0" applyNumberFormat="1" applyFont="1" applyFill="1" applyBorder="1" applyAlignment="1">
      <alignment horizontal="center" vertical="center" wrapText="1"/>
    </xf>
    <xf numFmtId="49" fontId="34" fillId="24" borderId="18" xfId="0" applyNumberFormat="1" applyFont="1" applyFill="1" applyBorder="1" applyAlignment="1">
      <alignment horizontal="center" vertical="center" wrapText="1"/>
    </xf>
    <xf numFmtId="49" fontId="35" fillId="24" borderId="18" xfId="0" applyNumberFormat="1" applyFont="1" applyFill="1" applyBorder="1" applyAlignment="1">
      <alignment horizontal="left" vertical="center" wrapText="1"/>
    </xf>
    <xf numFmtId="4" fontId="35" fillId="24" borderId="18" xfId="0" applyNumberFormat="1" applyFont="1" applyFill="1" applyBorder="1" applyAlignment="1">
      <alignment horizontal="right" vertical="center" wrapText="1"/>
    </xf>
    <xf numFmtId="4" fontId="35" fillId="24" borderId="18" xfId="0" applyNumberFormat="1" applyFont="1" applyFill="1" applyBorder="1" applyAlignment="1">
      <alignment vertical="center"/>
    </xf>
    <xf numFmtId="4" fontId="36" fillId="24" borderId="18" xfId="0" applyNumberFormat="1" applyFont="1" applyFill="1" applyBorder="1" applyAlignment="1">
      <alignment horizontal="right" vertical="center" wrapText="1"/>
    </xf>
    <xf numFmtId="49" fontId="33" fillId="24" borderId="0" xfId="0" applyNumberFormat="1" applyFont="1" applyFill="1" applyBorder="1" applyAlignment="1">
      <alignment horizontal="center" vertical="center" wrapText="1"/>
    </xf>
    <xf numFmtId="49" fontId="34" fillId="24" borderId="0" xfId="0" applyNumberFormat="1" applyFont="1" applyFill="1" applyBorder="1" applyAlignment="1">
      <alignment horizontal="center" vertical="center" wrapText="1"/>
    </xf>
    <xf numFmtId="49" fontId="35" fillId="24" borderId="0" xfId="0" applyNumberFormat="1" applyFont="1" applyFill="1" applyBorder="1" applyAlignment="1">
      <alignment horizontal="left" vertical="center" wrapText="1"/>
    </xf>
    <xf numFmtId="4" fontId="35" fillId="24" borderId="0" xfId="0" applyNumberFormat="1" applyFont="1" applyFill="1" applyBorder="1" applyAlignment="1">
      <alignment horizontal="right" vertical="center" wrapText="1"/>
    </xf>
    <xf numFmtId="4" fontId="35" fillId="24" borderId="0" xfId="0" applyNumberFormat="1" applyFont="1" applyFill="1" applyBorder="1" applyAlignment="1">
      <alignment vertical="center"/>
    </xf>
    <xf numFmtId="4" fontId="36" fillId="24" borderId="0" xfId="0" applyNumberFormat="1" applyFont="1" applyFill="1" applyBorder="1" applyAlignment="1">
      <alignment horizontal="right" vertical="center" wrapText="1"/>
    </xf>
    <xf numFmtId="49" fontId="42" fillId="24" borderId="11" xfId="0" applyNumberFormat="1" applyFont="1" applyFill="1" applyBorder="1" applyAlignment="1">
      <alignment horizontal="center" vertical="center" wrapText="1"/>
    </xf>
    <xf numFmtId="49" fontId="42" fillId="24" borderId="12" xfId="0" applyNumberFormat="1" applyFont="1" applyFill="1" applyBorder="1" applyAlignment="1">
      <alignment horizontal="center" vertical="center" wrapText="1"/>
    </xf>
    <xf numFmtId="4" fontId="42" fillId="24" borderId="11" xfId="0" applyNumberFormat="1" applyFont="1" applyFill="1" applyBorder="1" applyAlignment="1">
      <alignment horizontal="center" vertical="center" wrapText="1"/>
    </xf>
    <xf numFmtId="49" fontId="43" fillId="24" borderId="12" xfId="0" applyNumberFormat="1" applyFont="1" applyFill="1" applyBorder="1" applyAlignment="1">
      <alignment horizontal="center" vertical="center" wrapText="1"/>
    </xf>
    <xf numFmtId="4" fontId="42" fillId="24" borderId="11" xfId="0" applyNumberFormat="1" applyFont="1" applyFill="1" applyBorder="1" applyAlignment="1">
      <alignment horizontal="right" vertical="center" wrapText="1"/>
    </xf>
    <xf numFmtId="49" fontId="44" fillId="24" borderId="11" xfId="0" applyNumberFormat="1" applyFont="1" applyFill="1" applyBorder="1" applyAlignment="1">
      <alignment horizontal="left" vertical="center" wrapText="1"/>
    </xf>
    <xf numFmtId="4" fontId="44" fillId="24" borderId="11" xfId="0" applyNumberFormat="1" applyFont="1" applyFill="1" applyBorder="1" applyAlignment="1">
      <alignment horizontal="right" vertical="center" wrapText="1"/>
    </xf>
    <xf numFmtId="4" fontId="44" fillId="24" borderId="11" xfId="0" applyNumberFormat="1" applyFont="1" applyFill="1" applyBorder="1" applyAlignment="1">
      <alignment vertical="center"/>
    </xf>
    <xf numFmtId="4" fontId="45" fillId="24" borderId="11" xfId="0" applyNumberFormat="1" applyFont="1" applyFill="1" applyBorder="1" applyAlignment="1">
      <alignment horizontal="right" vertical="center" wrapText="1"/>
    </xf>
    <xf numFmtId="49" fontId="43" fillId="24" borderId="11" xfId="0" applyNumberFormat="1" applyFont="1" applyFill="1" applyBorder="1" applyAlignment="1">
      <alignment horizontal="left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1" xfId="0" applyNumberFormat="1" applyFont="1" applyBorder="1" applyAlignment="1">
      <alignment horizontal="left" vertical="center" wrapText="1"/>
    </xf>
    <xf numFmtId="4" fontId="43" fillId="24" borderId="11" xfId="0" applyNumberFormat="1" applyFont="1" applyFill="1" applyBorder="1" applyAlignment="1">
      <alignment vertical="center"/>
    </xf>
    <xf numFmtId="4" fontId="43" fillId="0" borderId="11" xfId="0" applyNumberFormat="1" applyFont="1" applyBorder="1" applyAlignment="1">
      <alignment vertical="center"/>
    </xf>
    <xf numFmtId="4" fontId="43" fillId="24" borderId="11" xfId="0" applyNumberFormat="1" applyFont="1" applyFill="1" applyBorder="1" applyAlignment="1">
      <alignment horizontal="right" vertical="center" wrapText="1"/>
    </xf>
    <xf numFmtId="49" fontId="45" fillId="0" borderId="11" xfId="0" applyNumberFormat="1" applyFont="1" applyBorder="1" applyAlignment="1">
      <alignment horizontal="center" vertical="center" wrapText="1"/>
    </xf>
    <xf numFmtId="49" fontId="44" fillId="0" borderId="12" xfId="0" applyNumberFormat="1" applyFont="1" applyBorder="1" applyAlignment="1">
      <alignment horizontal="center" vertical="center" wrapText="1"/>
    </xf>
    <xf numFmtId="49" fontId="43" fillId="0" borderId="11" xfId="0" applyNumberFormat="1" applyFont="1" applyBorder="1" applyAlignment="1">
      <alignment horizontal="right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4" fontId="43" fillId="24" borderId="11" xfId="0" applyNumberFormat="1" applyFont="1" applyFill="1" applyBorder="1" applyAlignment="1">
      <alignment horizontal="center" vertical="center" wrapText="1"/>
    </xf>
    <xf numFmtId="49" fontId="33" fillId="24" borderId="0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/>
    <xf numFmtId="0" fontId="24" fillId="0" borderId="0" xfId="0" applyFont="1" applyFill="1" applyBorder="1" applyAlignment="1">
      <alignment vertical="center"/>
    </xf>
    <xf numFmtId="0" fontId="42" fillId="24" borderId="10" xfId="0" applyFont="1" applyFill="1" applyBorder="1" applyAlignment="1">
      <alignment horizontal="center" vertical="center"/>
    </xf>
    <xf numFmtId="0" fontId="42" fillId="24" borderId="15" xfId="0" applyFont="1" applyFill="1" applyBorder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42" fillId="24" borderId="10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49" fontId="43" fillId="0" borderId="13" xfId="0" applyNumberFormat="1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49" fontId="41" fillId="0" borderId="0" xfId="0" applyNumberFormat="1" applyFont="1" applyBorder="1" applyAlignment="1">
      <alignment horizontal="center" vertical="center" wrapText="1"/>
    </xf>
    <xf numFmtId="0" fontId="42" fillId="24" borderId="16" xfId="0" applyFont="1" applyFill="1" applyBorder="1" applyAlignment="1">
      <alignment horizontal="center" vertical="center" wrapText="1"/>
    </xf>
    <xf numFmtId="0" fontId="42" fillId="24" borderId="17" xfId="0" applyFont="1" applyFill="1" applyBorder="1" applyAlignment="1">
      <alignment horizontal="center" vertical="center" wrapText="1"/>
    </xf>
    <xf numFmtId="49" fontId="42" fillId="0" borderId="13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topLeftCell="A28" zoomScale="46" zoomScaleNormal="51" zoomScaleSheetLayoutView="46" workbookViewId="0">
      <selection activeCell="C41" sqref="C41"/>
    </sheetView>
  </sheetViews>
  <sheetFormatPr defaultRowHeight="12.75"/>
  <cols>
    <col min="1" max="1" width="25.85546875" customWidth="1"/>
    <col min="2" max="2" width="28.28515625" customWidth="1"/>
    <col min="3" max="3" width="186.28515625" customWidth="1"/>
    <col min="4" max="4" width="47.5703125" customWidth="1"/>
    <col min="5" max="5" width="32.7109375" customWidth="1"/>
    <col min="6" max="6" width="32.28515625" customWidth="1"/>
    <col min="7" max="7" width="33.7109375" customWidth="1"/>
  </cols>
  <sheetData>
    <row r="1" spans="1:7" ht="37.5" customHeight="1">
      <c r="A1" s="68" t="s">
        <v>5</v>
      </c>
      <c r="B1" s="68"/>
      <c r="C1" s="69"/>
      <c r="D1" s="69"/>
      <c r="E1" s="69"/>
      <c r="F1" s="23"/>
      <c r="G1" s="23"/>
    </row>
    <row r="2" spans="1:7" ht="24" customHeight="1">
      <c r="A2" s="24"/>
      <c r="B2" s="24"/>
      <c r="C2" s="25"/>
      <c r="D2" s="25"/>
      <c r="E2" s="25"/>
      <c r="F2" s="23"/>
      <c r="G2" s="23"/>
    </row>
    <row r="3" spans="1:7" ht="22.5" customHeight="1">
      <c r="A3" s="24"/>
      <c r="B3" s="24"/>
      <c r="C3" s="25"/>
      <c r="D3" s="25"/>
      <c r="E3" s="25"/>
      <c r="F3" s="23"/>
      <c r="G3" s="23"/>
    </row>
    <row r="4" spans="1:7" s="1" customFormat="1" ht="21" customHeight="1">
      <c r="A4" s="71" t="s">
        <v>0</v>
      </c>
      <c r="B4" s="71" t="s">
        <v>2</v>
      </c>
      <c r="C4" s="71" t="s">
        <v>1</v>
      </c>
      <c r="D4" s="71" t="s">
        <v>7</v>
      </c>
      <c r="E4" s="74" t="s">
        <v>3</v>
      </c>
      <c r="F4" s="80" t="s">
        <v>4</v>
      </c>
      <c r="G4" s="74" t="s">
        <v>6</v>
      </c>
    </row>
    <row r="5" spans="1:7" s="2" customFormat="1" ht="43.5" customHeight="1">
      <c r="A5" s="72"/>
      <c r="B5" s="72"/>
      <c r="C5" s="72"/>
      <c r="D5" s="72"/>
      <c r="E5" s="75"/>
      <c r="F5" s="81"/>
      <c r="G5" s="75"/>
    </row>
    <row r="6" spans="1:7" ht="40.5" customHeight="1">
      <c r="A6" s="82" t="s">
        <v>8</v>
      </c>
      <c r="B6" s="83"/>
      <c r="C6" s="83"/>
      <c r="D6" s="83"/>
      <c r="E6" s="83"/>
      <c r="F6" s="83"/>
      <c r="G6" s="84"/>
    </row>
    <row r="7" spans="1:7" ht="52.5" customHeight="1">
      <c r="A7" s="44" t="s">
        <v>20</v>
      </c>
      <c r="B7" s="45"/>
      <c r="C7" s="44" t="s">
        <v>23</v>
      </c>
      <c r="D7" s="46">
        <v>136044</v>
      </c>
      <c r="E7" s="46">
        <f>SUM(E8)</f>
        <v>1325</v>
      </c>
      <c r="F7" s="46">
        <f>SUM(F8)</f>
        <v>0</v>
      </c>
      <c r="G7" s="46">
        <f t="shared" ref="G7:G46" si="0">SUM(D7:F7)</f>
        <v>137369</v>
      </c>
    </row>
    <row r="8" spans="1:7" ht="52.5" customHeight="1">
      <c r="A8" s="44"/>
      <c r="B8" s="47" t="s">
        <v>22</v>
      </c>
      <c r="C8" s="44" t="s">
        <v>21</v>
      </c>
      <c r="D8" s="48">
        <v>136044</v>
      </c>
      <c r="E8" s="48">
        <f>SUM(E9)</f>
        <v>1325</v>
      </c>
      <c r="F8" s="48">
        <f>SUM(F9)</f>
        <v>0</v>
      </c>
      <c r="G8" s="46">
        <f t="shared" si="0"/>
        <v>137369</v>
      </c>
    </row>
    <row r="9" spans="1:7" ht="52.5" customHeight="1">
      <c r="A9" s="44"/>
      <c r="B9" s="47"/>
      <c r="C9" s="49" t="s">
        <v>24</v>
      </c>
      <c r="D9" s="50">
        <v>0</v>
      </c>
      <c r="E9" s="51">
        <v>1325</v>
      </c>
      <c r="F9" s="51">
        <v>0</v>
      </c>
      <c r="G9" s="52">
        <f t="shared" si="0"/>
        <v>1325</v>
      </c>
    </row>
    <row r="10" spans="1:7" ht="52.5" customHeight="1">
      <c r="A10" s="44" t="s">
        <v>25</v>
      </c>
      <c r="B10" s="45"/>
      <c r="C10" s="44" t="s">
        <v>26</v>
      </c>
      <c r="D10" s="46">
        <v>3942100</v>
      </c>
      <c r="E10" s="46">
        <f>SUM(E11)</f>
        <v>3995</v>
      </c>
      <c r="F10" s="46">
        <f>SUM(F11)</f>
        <v>0</v>
      </c>
      <c r="G10" s="46">
        <f t="shared" ref="G10:G12" si="1">SUM(D10:F10)</f>
        <v>3946095</v>
      </c>
    </row>
    <row r="11" spans="1:7" ht="52.5" customHeight="1">
      <c r="A11" s="44"/>
      <c r="B11" s="47" t="s">
        <v>27</v>
      </c>
      <c r="C11" s="53" t="s">
        <v>28</v>
      </c>
      <c r="D11" s="48">
        <v>2890000</v>
      </c>
      <c r="E11" s="48">
        <f>SUM(E12)</f>
        <v>3995</v>
      </c>
      <c r="F11" s="48">
        <f>SUM(F12)</f>
        <v>0</v>
      </c>
      <c r="G11" s="46">
        <f t="shared" si="1"/>
        <v>2893995</v>
      </c>
    </row>
    <row r="12" spans="1:7" ht="52.5" customHeight="1">
      <c r="A12" s="44"/>
      <c r="B12" s="47"/>
      <c r="C12" s="49" t="s">
        <v>72</v>
      </c>
      <c r="D12" s="50">
        <v>0</v>
      </c>
      <c r="E12" s="51">
        <v>3995</v>
      </c>
      <c r="F12" s="51">
        <v>0</v>
      </c>
      <c r="G12" s="52">
        <f t="shared" si="1"/>
        <v>3995</v>
      </c>
    </row>
    <row r="13" spans="1:7" ht="52.5" customHeight="1">
      <c r="A13" s="44" t="s">
        <v>29</v>
      </c>
      <c r="B13" s="45"/>
      <c r="C13" s="44" t="s">
        <v>30</v>
      </c>
      <c r="D13" s="46">
        <v>562489</v>
      </c>
      <c r="E13" s="46">
        <f>SUM(E14)</f>
        <v>23000</v>
      </c>
      <c r="F13" s="46">
        <f>SUM(F14)</f>
        <v>-25400</v>
      </c>
      <c r="G13" s="46">
        <f t="shared" ref="G13:G17" si="2">SUM(D13:F13)</f>
        <v>560089</v>
      </c>
    </row>
    <row r="14" spans="1:7" ht="52.5" customHeight="1">
      <c r="A14" s="44"/>
      <c r="B14" s="47" t="s">
        <v>31</v>
      </c>
      <c r="C14" s="53" t="s">
        <v>32</v>
      </c>
      <c r="D14" s="48">
        <v>133260</v>
      </c>
      <c r="E14" s="48">
        <f>SUM(E15:E17)</f>
        <v>23000</v>
      </c>
      <c r="F14" s="48">
        <f>SUM(F15:F17)</f>
        <v>-25400</v>
      </c>
      <c r="G14" s="46">
        <f t="shared" si="2"/>
        <v>130860</v>
      </c>
    </row>
    <row r="15" spans="1:7" ht="52.5" customHeight="1">
      <c r="A15" s="44"/>
      <c r="B15" s="47"/>
      <c r="C15" s="49" t="s">
        <v>72</v>
      </c>
      <c r="D15" s="50">
        <v>0</v>
      </c>
      <c r="E15" s="51">
        <v>3000</v>
      </c>
      <c r="F15" s="51">
        <v>0</v>
      </c>
      <c r="G15" s="52">
        <f t="shared" si="2"/>
        <v>3000</v>
      </c>
    </row>
    <row r="16" spans="1:7" ht="52.5" customHeight="1">
      <c r="A16" s="44"/>
      <c r="B16" s="47"/>
      <c r="C16" s="49" t="s">
        <v>33</v>
      </c>
      <c r="D16" s="50">
        <v>82000</v>
      </c>
      <c r="E16" s="51">
        <v>0</v>
      </c>
      <c r="F16" s="51">
        <v>-25400</v>
      </c>
      <c r="G16" s="52">
        <f t="shared" si="2"/>
        <v>56600</v>
      </c>
    </row>
    <row r="17" spans="1:7" ht="52.5" customHeight="1">
      <c r="A17" s="44"/>
      <c r="B17" s="47"/>
      <c r="C17" s="49" t="s">
        <v>34</v>
      </c>
      <c r="D17" s="50">
        <v>40000</v>
      </c>
      <c r="E17" s="51">
        <v>20000</v>
      </c>
      <c r="F17" s="51">
        <v>0</v>
      </c>
      <c r="G17" s="52">
        <f t="shared" si="2"/>
        <v>60000</v>
      </c>
    </row>
    <row r="18" spans="1:7" ht="89.25" customHeight="1">
      <c r="A18" s="44" t="s">
        <v>35</v>
      </c>
      <c r="B18" s="45"/>
      <c r="C18" s="44" t="s">
        <v>36</v>
      </c>
      <c r="D18" s="46">
        <v>65728701</v>
      </c>
      <c r="E18" s="46">
        <f>SUM(E19)</f>
        <v>70000</v>
      </c>
      <c r="F18" s="46">
        <f>SUM(F19)</f>
        <v>-70000</v>
      </c>
      <c r="G18" s="46">
        <f t="shared" ref="G18:G21" si="3">SUM(D18:F18)</f>
        <v>65728701</v>
      </c>
    </row>
    <row r="19" spans="1:7" ht="69" customHeight="1">
      <c r="A19" s="44"/>
      <c r="B19" s="47" t="s">
        <v>37</v>
      </c>
      <c r="C19" s="53" t="s">
        <v>73</v>
      </c>
      <c r="D19" s="48">
        <v>5985000</v>
      </c>
      <c r="E19" s="48">
        <f>SUM(E20:E21)</f>
        <v>70000</v>
      </c>
      <c r="F19" s="48">
        <f>SUM(F20:F21)</f>
        <v>-70000</v>
      </c>
      <c r="G19" s="46">
        <f t="shared" si="3"/>
        <v>5985000</v>
      </c>
    </row>
    <row r="20" spans="1:7" ht="52.5" customHeight="1">
      <c r="A20" s="44"/>
      <c r="B20" s="47"/>
      <c r="C20" s="49" t="s">
        <v>68</v>
      </c>
      <c r="D20" s="50">
        <v>120000</v>
      </c>
      <c r="E20" s="51">
        <v>0</v>
      </c>
      <c r="F20" s="51">
        <v>-70000</v>
      </c>
      <c r="G20" s="52">
        <f t="shared" si="3"/>
        <v>50000</v>
      </c>
    </row>
    <row r="21" spans="1:7" ht="52.5" customHeight="1">
      <c r="A21" s="44"/>
      <c r="B21" s="47"/>
      <c r="C21" s="49" t="s">
        <v>38</v>
      </c>
      <c r="D21" s="50">
        <v>25000</v>
      </c>
      <c r="E21" s="51">
        <v>70000</v>
      </c>
      <c r="F21" s="51">
        <v>0</v>
      </c>
      <c r="G21" s="52">
        <f t="shared" si="3"/>
        <v>95000</v>
      </c>
    </row>
    <row r="22" spans="1:7" ht="52.5" customHeight="1">
      <c r="A22" s="44" t="s">
        <v>39</v>
      </c>
      <c r="B22" s="45"/>
      <c r="C22" s="44" t="s">
        <v>40</v>
      </c>
      <c r="D22" s="46">
        <v>50981785</v>
      </c>
      <c r="E22" s="46">
        <f>SUM(E23+E25)</f>
        <v>109385</v>
      </c>
      <c r="F22" s="46">
        <f>SUM(F23+F25)</f>
        <v>-100000</v>
      </c>
      <c r="G22" s="46">
        <f t="shared" ref="G22:G24" si="4">SUM(D22:F22)</f>
        <v>50991170</v>
      </c>
    </row>
    <row r="23" spans="1:7" ht="55.5" customHeight="1">
      <c r="A23" s="44"/>
      <c r="B23" s="47" t="s">
        <v>41</v>
      </c>
      <c r="C23" s="53" t="s">
        <v>42</v>
      </c>
      <c r="D23" s="48">
        <v>48016320</v>
      </c>
      <c r="E23" s="48">
        <f>SUM(E24)</f>
        <v>20000</v>
      </c>
      <c r="F23" s="48">
        <f>SUM(F24)</f>
        <v>0</v>
      </c>
      <c r="G23" s="46">
        <f t="shared" si="4"/>
        <v>48036320</v>
      </c>
    </row>
    <row r="24" spans="1:7" ht="60.75" customHeight="1">
      <c r="A24" s="44"/>
      <c r="B24" s="47"/>
      <c r="C24" s="49" t="s">
        <v>74</v>
      </c>
      <c r="D24" s="50">
        <v>48016320</v>
      </c>
      <c r="E24" s="51">
        <v>20000</v>
      </c>
      <c r="F24" s="51">
        <v>0</v>
      </c>
      <c r="G24" s="52">
        <f t="shared" si="4"/>
        <v>48036320</v>
      </c>
    </row>
    <row r="25" spans="1:7" ht="52.5" customHeight="1">
      <c r="A25" s="44"/>
      <c r="B25" s="47" t="s">
        <v>43</v>
      </c>
      <c r="C25" s="53" t="s">
        <v>44</v>
      </c>
      <c r="D25" s="48">
        <v>655740</v>
      </c>
      <c r="E25" s="48">
        <f>SUM(E26:E27)</f>
        <v>89385</v>
      </c>
      <c r="F25" s="48">
        <f>SUM(F26)</f>
        <v>-100000</v>
      </c>
      <c r="G25" s="46">
        <f t="shared" ref="G25:G30" si="5">SUM(D25:F25)</f>
        <v>645125</v>
      </c>
    </row>
    <row r="26" spans="1:7" ht="52.5" customHeight="1">
      <c r="A26" s="44"/>
      <c r="B26" s="47"/>
      <c r="C26" s="49" t="s">
        <v>45</v>
      </c>
      <c r="D26" s="50">
        <v>250000</v>
      </c>
      <c r="E26" s="51">
        <v>0</v>
      </c>
      <c r="F26" s="51">
        <v>-100000</v>
      </c>
      <c r="G26" s="52">
        <f t="shared" si="5"/>
        <v>150000</v>
      </c>
    </row>
    <row r="27" spans="1:7" ht="52.5" customHeight="1">
      <c r="A27" s="44"/>
      <c r="B27" s="47"/>
      <c r="C27" s="49" t="s">
        <v>46</v>
      </c>
      <c r="D27" s="50">
        <v>405740</v>
      </c>
      <c r="E27" s="51">
        <v>89385</v>
      </c>
      <c r="F27" s="51">
        <v>0</v>
      </c>
      <c r="G27" s="52">
        <f t="shared" si="5"/>
        <v>495125</v>
      </c>
    </row>
    <row r="28" spans="1:7" ht="52.5" customHeight="1">
      <c r="A28" s="44" t="s">
        <v>47</v>
      </c>
      <c r="B28" s="45"/>
      <c r="C28" s="44" t="s">
        <v>48</v>
      </c>
      <c r="D28" s="46">
        <v>1320743</v>
      </c>
      <c r="E28" s="46">
        <f>SUM(E29)</f>
        <v>7000</v>
      </c>
      <c r="F28" s="46">
        <f>SUM(F29)</f>
        <v>-35000</v>
      </c>
      <c r="G28" s="46">
        <f t="shared" si="5"/>
        <v>1292743</v>
      </c>
    </row>
    <row r="29" spans="1:7" ht="52.5" customHeight="1">
      <c r="A29" s="44"/>
      <c r="B29" s="47" t="s">
        <v>49</v>
      </c>
      <c r="C29" s="53" t="s">
        <v>50</v>
      </c>
      <c r="D29" s="48">
        <v>201350</v>
      </c>
      <c r="E29" s="48">
        <f>SUM(E30:E32)</f>
        <v>7000</v>
      </c>
      <c r="F29" s="48">
        <f>SUM(F30:F32)</f>
        <v>-35000</v>
      </c>
      <c r="G29" s="46">
        <f t="shared" si="5"/>
        <v>173350</v>
      </c>
    </row>
    <row r="30" spans="1:7" ht="52.5" customHeight="1">
      <c r="A30" s="44"/>
      <c r="B30" s="47"/>
      <c r="C30" s="49" t="s">
        <v>51</v>
      </c>
      <c r="D30" s="50">
        <v>90901</v>
      </c>
      <c r="E30" s="51">
        <v>0</v>
      </c>
      <c r="F30" s="51">
        <v>-28000</v>
      </c>
      <c r="G30" s="52">
        <f t="shared" si="5"/>
        <v>62901</v>
      </c>
    </row>
    <row r="31" spans="1:7" ht="52.5" customHeight="1">
      <c r="A31" s="44"/>
      <c r="B31" s="47"/>
      <c r="C31" s="49" t="s">
        <v>45</v>
      </c>
      <c r="D31" s="50">
        <v>21800</v>
      </c>
      <c r="E31" s="51">
        <v>0</v>
      </c>
      <c r="F31" s="51">
        <v>-7000</v>
      </c>
      <c r="G31" s="52">
        <f t="shared" ref="G31:G38" si="6">SUM(D31:F31)</f>
        <v>14800</v>
      </c>
    </row>
    <row r="32" spans="1:7" ht="52.5" customHeight="1">
      <c r="A32" s="44"/>
      <c r="B32" s="47"/>
      <c r="C32" s="49" t="s">
        <v>34</v>
      </c>
      <c r="D32" s="50">
        <v>3390</v>
      </c>
      <c r="E32" s="51">
        <v>7000</v>
      </c>
      <c r="F32" s="51">
        <v>0</v>
      </c>
      <c r="G32" s="52">
        <f t="shared" si="6"/>
        <v>10390</v>
      </c>
    </row>
    <row r="33" spans="1:8" ht="52.5" customHeight="1">
      <c r="A33" s="65" t="s">
        <v>69</v>
      </c>
      <c r="B33" s="65"/>
      <c r="C33" s="65"/>
      <c r="D33" s="65"/>
      <c r="E33" s="65"/>
      <c r="F33" s="65"/>
      <c r="G33" s="65"/>
      <c r="H33" s="65"/>
    </row>
    <row r="34" spans="1:8" ht="52.5" customHeight="1">
      <c r="A34" s="38"/>
      <c r="B34" s="39"/>
      <c r="C34" s="40"/>
      <c r="D34" s="41"/>
      <c r="E34" s="42"/>
      <c r="F34" s="42"/>
      <c r="G34" s="43"/>
    </row>
    <row r="35" spans="1:8" ht="52.5" customHeight="1">
      <c r="A35" s="32"/>
      <c r="B35" s="33"/>
      <c r="C35" s="34"/>
      <c r="D35" s="35"/>
      <c r="E35" s="36"/>
      <c r="F35" s="36"/>
      <c r="G35" s="37"/>
    </row>
    <row r="36" spans="1:8" ht="52.5" customHeight="1">
      <c r="A36" s="44" t="s">
        <v>52</v>
      </c>
      <c r="B36" s="45"/>
      <c r="C36" s="44" t="s">
        <v>53</v>
      </c>
      <c r="D36" s="46">
        <v>7954700</v>
      </c>
      <c r="E36" s="46">
        <f>SUM(E37)</f>
        <v>2708</v>
      </c>
      <c r="F36" s="46">
        <f>SUM(F37)</f>
        <v>0</v>
      </c>
      <c r="G36" s="46">
        <f t="shared" si="6"/>
        <v>7957408</v>
      </c>
    </row>
    <row r="37" spans="1:8" ht="52.5" customHeight="1">
      <c r="A37" s="44"/>
      <c r="B37" s="47" t="s">
        <v>54</v>
      </c>
      <c r="C37" s="53" t="s">
        <v>55</v>
      </c>
      <c r="D37" s="48">
        <v>0</v>
      </c>
      <c r="E37" s="48">
        <f>SUM(E38)</f>
        <v>2708</v>
      </c>
      <c r="F37" s="48">
        <f>SUM(F38:F40)</f>
        <v>0</v>
      </c>
      <c r="G37" s="46">
        <f t="shared" si="6"/>
        <v>2708</v>
      </c>
    </row>
    <row r="38" spans="1:8" ht="52.5" customHeight="1">
      <c r="A38" s="44"/>
      <c r="B38" s="47"/>
      <c r="C38" s="49" t="s">
        <v>24</v>
      </c>
      <c r="D38" s="50">
        <v>0</v>
      </c>
      <c r="E38" s="51">
        <v>2708</v>
      </c>
      <c r="F38" s="51">
        <v>0</v>
      </c>
      <c r="G38" s="52">
        <f t="shared" si="6"/>
        <v>2708</v>
      </c>
    </row>
    <row r="39" spans="1:8" ht="52.5" customHeight="1">
      <c r="A39" s="44" t="s">
        <v>16</v>
      </c>
      <c r="B39" s="45"/>
      <c r="C39" s="44" t="s">
        <v>17</v>
      </c>
      <c r="D39" s="46">
        <v>9219262</v>
      </c>
      <c r="E39" s="46">
        <f>SUM(E40+E42+E44)</f>
        <v>43305</v>
      </c>
      <c r="F39" s="46">
        <f>SUM(F40)</f>
        <v>0</v>
      </c>
      <c r="G39" s="46">
        <f t="shared" ref="G39:G41" si="7">SUM(D39:F39)</f>
        <v>9262567</v>
      </c>
    </row>
    <row r="40" spans="1:8" ht="52.5" customHeight="1">
      <c r="A40" s="44"/>
      <c r="B40" s="47" t="s">
        <v>56</v>
      </c>
      <c r="C40" s="53" t="s">
        <v>57</v>
      </c>
      <c r="D40" s="48">
        <v>6119304</v>
      </c>
      <c r="E40" s="48">
        <f>SUM(E41)</f>
        <v>3500</v>
      </c>
      <c r="F40" s="48">
        <f>SUM(F41)</f>
        <v>0</v>
      </c>
      <c r="G40" s="46">
        <f t="shared" si="7"/>
        <v>6122804</v>
      </c>
    </row>
    <row r="41" spans="1:8" ht="52.5" customHeight="1">
      <c r="A41" s="44"/>
      <c r="B41" s="47"/>
      <c r="C41" s="49" t="s">
        <v>58</v>
      </c>
      <c r="D41" s="50">
        <v>800</v>
      </c>
      <c r="E41" s="51">
        <v>3500</v>
      </c>
      <c r="F41" s="51">
        <v>0</v>
      </c>
      <c r="G41" s="52">
        <f t="shared" si="7"/>
        <v>4300</v>
      </c>
    </row>
    <row r="42" spans="1:8" ht="62.25" customHeight="1">
      <c r="A42" s="44"/>
      <c r="B42" s="47" t="s">
        <v>59</v>
      </c>
      <c r="C42" s="53" t="s">
        <v>60</v>
      </c>
      <c r="D42" s="48">
        <v>200</v>
      </c>
      <c r="E42" s="48">
        <f>SUM(E43)</f>
        <v>5269</v>
      </c>
      <c r="F42" s="48">
        <f>SUM(F43)</f>
        <v>0</v>
      </c>
      <c r="G42" s="46">
        <f t="shared" ref="G42:G43" si="8">SUM(D42:F42)</f>
        <v>5469</v>
      </c>
    </row>
    <row r="43" spans="1:8" ht="52.5" customHeight="1">
      <c r="A43" s="44"/>
      <c r="B43" s="47"/>
      <c r="C43" s="49" t="s">
        <v>61</v>
      </c>
      <c r="D43" s="50">
        <v>0</v>
      </c>
      <c r="E43" s="51">
        <v>5269</v>
      </c>
      <c r="F43" s="51">
        <v>0</v>
      </c>
      <c r="G43" s="52">
        <f t="shared" si="8"/>
        <v>5269</v>
      </c>
    </row>
    <row r="44" spans="1:8" ht="52.5" customHeight="1">
      <c r="A44" s="44"/>
      <c r="B44" s="47" t="s">
        <v>62</v>
      </c>
      <c r="C44" s="53" t="s">
        <v>18</v>
      </c>
      <c r="D44" s="48">
        <v>152805</v>
      </c>
      <c r="E44" s="48">
        <f>SUM(E45)</f>
        <v>34536</v>
      </c>
      <c r="F44" s="48">
        <f>SUM(F45)</f>
        <v>0</v>
      </c>
      <c r="G44" s="46">
        <f t="shared" ref="G44:G45" si="9">SUM(D44:F44)</f>
        <v>187341</v>
      </c>
    </row>
    <row r="45" spans="1:8" ht="52.5" customHeight="1">
      <c r="A45" s="44"/>
      <c r="B45" s="47"/>
      <c r="C45" s="49" t="s">
        <v>24</v>
      </c>
      <c r="D45" s="50">
        <v>152805</v>
      </c>
      <c r="E45" s="51">
        <v>34536</v>
      </c>
      <c r="F45" s="51">
        <v>0</v>
      </c>
      <c r="G45" s="52">
        <f t="shared" si="9"/>
        <v>187341</v>
      </c>
    </row>
    <row r="46" spans="1:8" ht="52.5" customHeight="1">
      <c r="A46" s="54"/>
      <c r="B46" s="55"/>
      <c r="C46" s="56" t="s">
        <v>9</v>
      </c>
      <c r="D46" s="57">
        <v>155989535</v>
      </c>
      <c r="E46" s="58">
        <f>SUM(E7+E10+E13+E18+E22+E28+E36+E39)</f>
        <v>260718</v>
      </c>
      <c r="F46" s="58">
        <f>SUM(F7+F10+F13+F18+F22+F28+F36+F39)</f>
        <v>-230400</v>
      </c>
      <c r="G46" s="59">
        <f t="shared" si="0"/>
        <v>156019853</v>
      </c>
    </row>
    <row r="47" spans="1:8" ht="55.5" customHeight="1">
      <c r="A47" s="76" t="s">
        <v>11</v>
      </c>
      <c r="B47" s="77"/>
      <c r="C47" s="77"/>
      <c r="D47" s="77"/>
      <c r="E47" s="77"/>
      <c r="F47" s="77"/>
      <c r="G47" s="78"/>
    </row>
    <row r="48" spans="1:8" ht="55.5" customHeight="1">
      <c r="A48" s="44" t="s">
        <v>13</v>
      </c>
      <c r="B48" s="45"/>
      <c r="C48" s="44" t="s">
        <v>19</v>
      </c>
      <c r="D48" s="46">
        <v>2550488</v>
      </c>
      <c r="E48" s="46">
        <f>SUM(E49)</f>
        <v>0</v>
      </c>
      <c r="F48" s="46">
        <f>SUM(F49)</f>
        <v>-40000</v>
      </c>
      <c r="G48" s="46">
        <f t="shared" ref="G48:G50" si="10">SUM(D48:F48)</f>
        <v>2510488</v>
      </c>
    </row>
    <row r="49" spans="1:8" ht="55.5" customHeight="1">
      <c r="A49" s="44"/>
      <c r="B49" s="47" t="s">
        <v>14</v>
      </c>
      <c r="C49" s="53" t="s">
        <v>15</v>
      </c>
      <c r="D49" s="48">
        <v>2550488</v>
      </c>
      <c r="E49" s="48">
        <f>SUM(E50)</f>
        <v>0</v>
      </c>
      <c r="F49" s="48">
        <f>SUM(F50)</f>
        <v>-40000</v>
      </c>
      <c r="G49" s="46">
        <f t="shared" si="10"/>
        <v>2510488</v>
      </c>
    </row>
    <row r="50" spans="1:8" ht="87.75" customHeight="1">
      <c r="A50" s="44"/>
      <c r="B50" s="47"/>
      <c r="C50" s="49" t="s">
        <v>71</v>
      </c>
      <c r="D50" s="50">
        <v>640000</v>
      </c>
      <c r="E50" s="51">
        <v>0</v>
      </c>
      <c r="F50" s="51">
        <v>-40000</v>
      </c>
      <c r="G50" s="52">
        <f t="shared" si="10"/>
        <v>600000</v>
      </c>
    </row>
    <row r="51" spans="1:8" ht="55.5" customHeight="1">
      <c r="A51" s="44" t="s">
        <v>63</v>
      </c>
      <c r="B51" s="45"/>
      <c r="C51" s="44" t="s">
        <v>64</v>
      </c>
      <c r="D51" s="46">
        <v>119689</v>
      </c>
      <c r="E51" s="46">
        <f>SUM(E52)</f>
        <v>965548</v>
      </c>
      <c r="F51" s="46">
        <f>SUM(F52)</f>
        <v>0</v>
      </c>
      <c r="G51" s="46">
        <f t="shared" ref="G51:G55" si="11">SUM(D51:F51)</f>
        <v>1085237</v>
      </c>
    </row>
    <row r="52" spans="1:8" ht="55.5" customHeight="1">
      <c r="A52" s="44"/>
      <c r="B52" s="47" t="s">
        <v>65</v>
      </c>
      <c r="C52" s="53" t="s">
        <v>66</v>
      </c>
      <c r="D52" s="48">
        <v>119689</v>
      </c>
      <c r="E52" s="48">
        <f>SUM(E53)</f>
        <v>965548</v>
      </c>
      <c r="F52" s="48">
        <f>SUM(F53)</f>
        <v>0</v>
      </c>
      <c r="G52" s="46">
        <f t="shared" si="11"/>
        <v>1085237</v>
      </c>
    </row>
    <row r="53" spans="1:8" ht="83.25" customHeight="1">
      <c r="A53" s="44"/>
      <c r="B53" s="47"/>
      <c r="C53" s="49" t="s">
        <v>67</v>
      </c>
      <c r="D53" s="50">
        <v>119689</v>
      </c>
      <c r="E53" s="51">
        <v>965548</v>
      </c>
      <c r="F53" s="51">
        <v>0</v>
      </c>
      <c r="G53" s="52">
        <f t="shared" si="11"/>
        <v>1085237</v>
      </c>
    </row>
    <row r="54" spans="1:8" ht="55.5" customHeight="1">
      <c r="A54" s="60"/>
      <c r="B54" s="61"/>
      <c r="C54" s="62" t="s">
        <v>12</v>
      </c>
      <c r="D54" s="57">
        <v>3172916</v>
      </c>
      <c r="E54" s="57">
        <f>SUM(E49+E51)</f>
        <v>965548</v>
      </c>
      <c r="F54" s="57">
        <f>SUM(F49+F51)</f>
        <v>-40000</v>
      </c>
      <c r="G54" s="59">
        <f t="shared" si="11"/>
        <v>4098464</v>
      </c>
    </row>
    <row r="55" spans="1:8" ht="55.5" customHeight="1">
      <c r="A55" s="54"/>
      <c r="B55" s="63"/>
      <c r="C55" s="62" t="s">
        <v>10</v>
      </c>
      <c r="D55" s="64">
        <v>159162451</v>
      </c>
      <c r="E55" s="58">
        <f>SUM(E46+E54)</f>
        <v>1226266</v>
      </c>
      <c r="F55" s="58">
        <f>SUM(F46+F54)</f>
        <v>-270400</v>
      </c>
      <c r="G55" s="59">
        <f t="shared" si="11"/>
        <v>160118317</v>
      </c>
    </row>
    <row r="56" spans="1:8" ht="24" customHeight="1">
      <c r="A56" s="26"/>
      <c r="B56" s="27"/>
      <c r="C56" s="28"/>
      <c r="D56" s="29"/>
      <c r="E56" s="30"/>
      <c r="F56" s="30"/>
      <c r="G56" s="31"/>
    </row>
    <row r="57" spans="1:8" ht="312.75" customHeight="1">
      <c r="A57" s="26"/>
      <c r="B57" s="27"/>
      <c r="C57" s="28"/>
      <c r="D57" s="29"/>
      <c r="E57" s="30"/>
      <c r="F57" s="30"/>
      <c r="G57" s="31"/>
    </row>
    <row r="58" spans="1:8" ht="36.75" customHeight="1">
      <c r="A58" s="66" t="s">
        <v>70</v>
      </c>
      <c r="B58" s="66"/>
      <c r="C58" s="66"/>
      <c r="D58" s="66"/>
      <c r="E58" s="66"/>
      <c r="F58" s="66"/>
      <c r="G58" s="66"/>
      <c r="H58" s="66"/>
    </row>
    <row r="59" spans="1:8" ht="32.25" customHeight="1">
      <c r="A59" s="11"/>
      <c r="B59" s="10"/>
      <c r="C59" s="10"/>
      <c r="D59" s="10"/>
      <c r="E59" s="12"/>
      <c r="F59" s="12"/>
      <c r="G59" s="12"/>
    </row>
    <row r="60" spans="1:8" ht="45.75" customHeight="1">
      <c r="A60" s="79"/>
      <c r="B60" s="79"/>
      <c r="C60" s="79"/>
      <c r="D60" s="79"/>
      <c r="E60" s="79"/>
      <c r="F60" s="79"/>
      <c r="G60" s="79"/>
    </row>
    <row r="61" spans="1:8" ht="59.25" customHeight="1">
      <c r="A61" s="13"/>
      <c r="B61" s="14"/>
      <c r="C61" s="15"/>
      <c r="D61" s="15"/>
      <c r="E61" s="16"/>
      <c r="F61" s="16"/>
      <c r="G61" s="16"/>
    </row>
    <row r="62" spans="1:8" ht="30" customHeight="1">
      <c r="A62" s="17"/>
      <c r="B62" s="17"/>
      <c r="C62" s="11"/>
      <c r="D62" s="11"/>
      <c r="E62" s="18"/>
      <c r="F62" s="18"/>
      <c r="G62" s="18"/>
    </row>
    <row r="63" spans="1:8" s="7" customFormat="1" ht="21" customHeight="1">
      <c r="A63" s="73"/>
      <c r="B63" s="73"/>
      <c r="C63" s="73"/>
      <c r="D63" s="9"/>
      <c r="E63" s="6"/>
      <c r="F63" s="6"/>
      <c r="G63" s="19"/>
    </row>
    <row r="64" spans="1:8" s="7" customFormat="1" ht="21" customHeight="1">
      <c r="A64" s="73"/>
      <c r="B64" s="73"/>
      <c r="C64" s="73"/>
      <c r="D64" s="9"/>
      <c r="E64" s="6"/>
      <c r="F64" s="6"/>
      <c r="G64" s="19"/>
    </row>
    <row r="65" spans="1:7" ht="21" customHeight="1">
      <c r="A65" s="70"/>
      <c r="B65" s="70"/>
      <c r="C65" s="70"/>
      <c r="D65" s="20"/>
      <c r="E65" s="21"/>
      <c r="F65" s="21"/>
      <c r="G65" s="22"/>
    </row>
    <row r="66" spans="1:7" ht="21" customHeight="1">
      <c r="A66" s="67"/>
      <c r="B66" s="67"/>
      <c r="C66" s="67"/>
      <c r="D66" s="8"/>
      <c r="E66" s="4"/>
      <c r="F66" s="4"/>
      <c r="G66" s="4"/>
    </row>
    <row r="67" spans="1:7">
      <c r="A67" s="4"/>
      <c r="B67" s="4"/>
      <c r="C67" s="5"/>
      <c r="D67" s="5"/>
      <c r="E67" s="4"/>
      <c r="F67" s="4"/>
      <c r="G67" s="4"/>
    </row>
    <row r="68" spans="1:7">
      <c r="C68" s="3"/>
      <c r="D68" s="3"/>
    </row>
    <row r="69" spans="1:7">
      <c r="C69" s="3"/>
      <c r="D69" s="3"/>
    </row>
    <row r="70" spans="1:7">
      <c r="C70" s="3"/>
      <c r="D70" s="3"/>
    </row>
    <row r="71" spans="1:7">
      <c r="C71" s="3"/>
      <c r="D71" s="3"/>
    </row>
    <row r="72" spans="1:7">
      <c r="C72" s="3"/>
      <c r="D72" s="3"/>
    </row>
    <row r="73" spans="1:7">
      <c r="C73" s="3"/>
      <c r="D73" s="3"/>
    </row>
    <row r="74" spans="1:7">
      <c r="C74" s="3"/>
      <c r="D74" s="3"/>
    </row>
    <row r="75" spans="1:7">
      <c r="C75" s="3"/>
      <c r="D75" s="3"/>
    </row>
    <row r="76" spans="1:7">
      <c r="C76" s="3"/>
      <c r="D76" s="3"/>
    </row>
    <row r="77" spans="1:7">
      <c r="C77" s="3"/>
      <c r="D77" s="3"/>
    </row>
    <row r="78" spans="1:7">
      <c r="C78" s="3"/>
      <c r="D78" s="3"/>
    </row>
    <row r="79" spans="1:7">
      <c r="C79" s="3"/>
      <c r="D79" s="3"/>
    </row>
    <row r="80" spans="1:7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</sheetData>
  <mergeCells count="17">
    <mergeCell ref="G4:G5"/>
    <mergeCell ref="A33:H33"/>
    <mergeCell ref="A58:H58"/>
    <mergeCell ref="A66:C66"/>
    <mergeCell ref="A1:E1"/>
    <mergeCell ref="A65:C65"/>
    <mergeCell ref="A4:A5"/>
    <mergeCell ref="B4:B5"/>
    <mergeCell ref="A63:C63"/>
    <mergeCell ref="A64:C64"/>
    <mergeCell ref="E4:E5"/>
    <mergeCell ref="A47:G47"/>
    <mergeCell ref="A60:G60"/>
    <mergeCell ref="F4:F5"/>
    <mergeCell ref="D4:D5"/>
    <mergeCell ref="A6:G6"/>
    <mergeCell ref="C4:C5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29" orientation="landscape" horizontalDpi="4294967295" verticalDpi="300" r:id="rId1"/>
  <headerFooter alignWithMargins="0">
    <oddHeader xml:space="preserve">&amp;R&amp;16Tabela Nr 1 
do Uchwały Rady Powiatu Wołomińskiego Nr X-106/2015 
   z dnia  27 sierpnia 2015 r. </oddHeader>
  </headerFooter>
  <rowBreaks count="2" manualBreakCount="2">
    <brk id="33" max="1" man="1"/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2015-08-28T06:47:24Z</cp:lastPrinted>
  <dcterms:created xsi:type="dcterms:W3CDTF">2008-11-04T11:49:28Z</dcterms:created>
  <dcterms:modified xsi:type="dcterms:W3CDTF">2015-08-28T06:51:47Z</dcterms:modified>
</cp:coreProperties>
</file>